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<sst xmlns="http://schemas.openxmlformats.org/spreadsheetml/2006/main" count="117" uniqueCount="50">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</sst>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418255</c:v>
                </c:pt>
                <c:pt idx="1">
                  <c:v>107375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525630</c:v>
                </c:pt>
                <c:pt idx="1">
                  <c:v>7172</c:v>
                </c:pt>
                <c:pt idx="2">
                  <c:v>584</c:v>
                </c:pt>
                <c:pt idx="3">
                  <c:v>3421</c:v>
                </c:pt>
                <c:pt idx="4">
                  <c:v>149499</c:v>
                </c:pt>
                <c:pt idx="5">
                  <c:v>1663</c:v>
                </c:pt>
                <c:pt idx="6">
                  <c:v>2136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116787585062</c:v>
                </c:pt>
                <c:pt idx="1">
                  <c:v>6602049323</c:v>
                </c:pt>
                <c:pt idx="2">
                  <c:v>852201525</c:v>
                </c:pt>
                <c:pt idx="3">
                  <c:v>1985770000</c:v>
                </c:pt>
                <c:pt idx="4">
                  <c:v>307789023973</c:v>
                </c:pt>
                <c:pt idx="5">
                  <c:v>12234410000</c:v>
                </c:pt>
                <c:pt idx="6">
                  <c:v>4696047330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78417234455</c:v>
                </c:pt>
                <c:pt idx="1">
                  <c:v>38370350607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222185.91987139243</c:v>
                </c:pt>
                <c:pt idx="1">
                  <c:v>247422.8074291548</c:v>
                </c:pt>
                <c:pt idx="2">
                  <c:v>211368.739075958</c:v>
                </c:pt>
                <c:pt idx="3">
                  <c:v>189882.07634111238</c:v>
                </c:pt>
                <c:pt idx="4">
                  <c:v>266999.3527845249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32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7356831.028262177</c:v>
                </c:pt>
                <c:pt idx="1">
                  <c:v>1224813.1868131869</c:v>
                </c:pt>
                <c:pt idx="2">
                  <c:v>7711801.526717558</c:v>
                </c:pt>
                <c:pt idx="3">
                  <c:v>7598654.835847382</c:v>
                </c:pt>
                <c:pt idx="4">
                  <c:v>7998355.056179775</c:v>
                </c:pt>
              </c:numCache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899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920531.138176241</c:v>
                </c:pt>
                <c:pt idx="1">
                  <c:v>507058.6592178771</c:v>
                </c:pt>
                <c:pt idx="2">
                  <c:v>1058047.997584541</c:v>
                </c:pt>
                <c:pt idx="3">
                  <c:v>898125.075807788</c:v>
                </c:pt>
                <c:pt idx="4">
                  <c:v>2451744.5072202166</c:v>
                </c:pt>
              </c:numCache>
            </c:numRef>
          </c:val>
        </c:ser>
        <c:axId val="45421604"/>
        <c:axId val="6141253"/>
      </c:barChart>
      <c:catAx>
        <c:axId val="4542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421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1459249.1866438356</c:v>
                </c:pt>
                <c:pt idx="1">
                  <c:v>862349.2063492064</c:v>
                </c:pt>
                <c:pt idx="2">
                  <c:v>1623461.844978166</c:v>
                </c:pt>
                <c:pt idx="3">
                  <c:v>1628382.2023809524</c:v>
                </c:pt>
                <c:pt idx="4">
                  <c:v>1569078.9473684211</c:v>
                </c:pt>
              </c:numCache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271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580464.7763811752</c:v>
                </c:pt>
                <c:pt idx="1">
                  <c:v>499265.9279778393</c:v>
                </c:pt>
                <c:pt idx="2">
                  <c:v>602185.9948128937</c:v>
                </c:pt>
                <c:pt idx="3">
                  <c:v>616936.678032148</c:v>
                </c:pt>
                <c:pt idx="4">
                  <c:v>555308.0495356037</c:v>
                </c:pt>
              </c:numCache>
            </c:numRef>
          </c:val>
        </c:ser>
        <c:axId val="47788504"/>
        <c:axId val="27443353"/>
      </c:bar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2058803.2292724366</c:v>
                </c:pt>
                <c:pt idx="1">
                  <c:v>1082135.5440414508</c:v>
                </c:pt>
                <c:pt idx="2">
                  <c:v>2293351.2511343933</c:v>
                </c:pt>
                <c:pt idx="3">
                  <c:v>2218351.924975052</c:v>
                </c:pt>
                <c:pt idx="4">
                  <c:v>2384514.902482954</c:v>
                </c:pt>
              </c:numCache>
            </c:numRef>
          </c:val>
        </c:ser>
        <c:axId val="45663586"/>
        <c:axId val="8319091"/>
      </c:barChart>
      <c:catAx>
        <c:axId val="456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63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94315</c:v>
                </c:pt>
                <c:pt idx="1">
                  <c:v>1419</c:v>
                </c:pt>
                <c:pt idx="2">
                  <c:v>194</c:v>
                </c:pt>
                <c:pt idx="3">
                  <c:v>292</c:v>
                </c:pt>
                <c:pt idx="4">
                  <c:v>9163</c:v>
                </c:pt>
                <c:pt idx="5">
                  <c:v>729</c:v>
                </c:pt>
                <c:pt idx="6">
                  <c:v>468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ac4ae8a-ab07-4a40-8dc6-4136deddc7a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$116.79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bd59226f-c99d-42d5-bb43-0f434c91e4f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525,630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4b373fd-51f6-4343-989a-7586644df91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690,105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ea637ec-5f15-4386-b402-89511d72ae4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$450,947,087,213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0144c5f-645a-436c-b2c9-1e8a3ed2578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106,580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9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418255</v>
      </c>
      <c r="C6" s="7">
        <f>B6/B$9</f>
        <v>0.7957213248863269</v>
      </c>
      <c r="D6" s="14">
        <v>78417234455</v>
      </c>
      <c r="E6" s="7">
        <f>D6/D$9</f>
        <v>0.6714518021189494</v>
      </c>
    </row>
    <row r="7" spans="1:5" ht="12.75">
      <c r="A7" s="1" t="s">
        <v>30</v>
      </c>
      <c r="B7" s="6">
        <v>107375</v>
      </c>
      <c r="C7" s="7">
        <f>B7/B$9</f>
        <v>0.20427867511367312</v>
      </c>
      <c r="D7" s="14">
        <v>38370350607</v>
      </c>
      <c r="E7" s="7">
        <f>D7/D$9</f>
        <v>0.32854819788105055</v>
      </c>
    </row>
    <row r="9" spans="1:7" ht="12.75">
      <c r="A9" s="9" t="s">
        <v>12</v>
      </c>
      <c r="B9" s="10">
        <f>SUM(B6:B7)</f>
        <v>525630</v>
      </c>
      <c r="C9" s="29">
        <f>SUM(C6:C7)</f>
        <v>1</v>
      </c>
      <c r="D9" s="15">
        <f>SUM(D6:D7)</f>
        <v>116787585062</v>
      </c>
      <c r="E9" s="29">
        <f>SUM(E6:E7)</f>
        <v>1</v>
      </c>
      <c r="G9" s="54">
        <f>+D9/1000000000</f>
        <v>116.787585062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94315</v>
      </c>
      <c r="C5" s="7">
        <f>B5/B$13</f>
        <v>0.8849221242259335</v>
      </c>
      <c r="D5" s="6">
        <v>525630</v>
      </c>
      <c r="E5" s="7">
        <f>D5/D$13</f>
        <v>0.7616667028930381</v>
      </c>
      <c r="F5" s="14">
        <v>116787585062</v>
      </c>
      <c r="G5" s="7">
        <f>F5/F$13</f>
        <v>0.2589829014835983</v>
      </c>
      <c r="H5" s="14">
        <f>IF(D5=0,"-",+F5/D5)</f>
        <v>222185.91987139243</v>
      </c>
      <c r="I5" s="25"/>
    </row>
    <row r="6" spans="1:8" ht="12.75">
      <c r="A6" s="51" t="s">
        <v>6</v>
      </c>
      <c r="B6" s="6">
        <v>1419</v>
      </c>
      <c r="C6" s="7">
        <f aca="true" t="shared" si="0" ref="C6:C11">B6/B$13</f>
        <v>0.013313942578344905</v>
      </c>
      <c r="D6" s="6">
        <v>7172</v>
      </c>
      <c r="E6" s="7">
        <f aca="true" t="shared" si="1" ref="E6:E11">D6/D$13</f>
        <v>0.010392621412683578</v>
      </c>
      <c r="F6" s="14">
        <v>6602049323</v>
      </c>
      <c r="G6" s="7">
        <f aca="true" t="shared" si="2" ref="G6:G11">F6/F$13</f>
        <v>0.014640407955183427</v>
      </c>
      <c r="H6" s="14">
        <f aca="true" t="shared" si="3" ref="H6:H11">IF(D6=0,"-",+F6/D6)</f>
        <v>920531.138176241</v>
      </c>
    </row>
    <row r="7" spans="1:8" ht="12.75">
      <c r="A7" s="51" t="s">
        <v>7</v>
      </c>
      <c r="B7" s="6">
        <v>194</v>
      </c>
      <c r="C7" s="7">
        <f t="shared" si="0"/>
        <v>0.0018202289360105086</v>
      </c>
      <c r="D7" s="6">
        <v>584</v>
      </c>
      <c r="E7" s="7">
        <f t="shared" si="1"/>
        <v>0.0008462480347193543</v>
      </c>
      <c r="F7" s="14">
        <v>852201525</v>
      </c>
      <c r="G7" s="7">
        <f t="shared" si="2"/>
        <v>0.0018898038132741542</v>
      </c>
      <c r="H7" s="14">
        <f t="shared" si="3"/>
        <v>1459249.1866438356</v>
      </c>
    </row>
    <row r="8" spans="1:8" ht="12.75">
      <c r="A8" s="51" t="s">
        <v>8</v>
      </c>
      <c r="B8" s="6">
        <v>292</v>
      </c>
      <c r="C8" s="7">
        <f t="shared" si="0"/>
        <v>0.0027397260273972603</v>
      </c>
      <c r="D8" s="6">
        <v>3421</v>
      </c>
      <c r="E8" s="7">
        <f t="shared" si="1"/>
        <v>0.004957216655436492</v>
      </c>
      <c r="F8" s="14">
        <v>1985770000</v>
      </c>
      <c r="G8" s="7">
        <f t="shared" si="2"/>
        <v>0.004403554333331447</v>
      </c>
      <c r="H8" s="14">
        <f t="shared" si="3"/>
        <v>580464.7763811752</v>
      </c>
    </row>
    <row r="9" spans="1:8" ht="12.75">
      <c r="A9" s="51" t="s">
        <v>9</v>
      </c>
      <c r="B9" s="6">
        <v>9163</v>
      </c>
      <c r="C9" s="7">
        <f t="shared" si="0"/>
        <v>0.0859729780446613</v>
      </c>
      <c r="D9" s="6">
        <v>149499</v>
      </c>
      <c r="E9" s="7">
        <f t="shared" si="1"/>
        <v>0.21663225161388483</v>
      </c>
      <c r="F9" s="14">
        <v>307789023973</v>
      </c>
      <c r="G9" s="7">
        <f t="shared" si="2"/>
        <v>0.6825391109081922</v>
      </c>
      <c r="H9" s="14">
        <f t="shared" si="3"/>
        <v>2058803.2292724366</v>
      </c>
    </row>
    <row r="10" spans="1:8" ht="12.75">
      <c r="A10" s="51" t="s">
        <v>10</v>
      </c>
      <c r="B10" s="6">
        <v>729</v>
      </c>
      <c r="C10" s="7">
        <f t="shared" si="0"/>
        <v>0.006839932445111653</v>
      </c>
      <c r="D10" s="6">
        <v>1663</v>
      </c>
      <c r="E10" s="7">
        <f t="shared" si="1"/>
        <v>0.0024097782221546</v>
      </c>
      <c r="F10" s="14">
        <v>12234410000</v>
      </c>
      <c r="G10" s="7">
        <f t="shared" si="2"/>
        <v>0.027130477936142445</v>
      </c>
      <c r="H10" s="14">
        <f t="shared" si="3"/>
        <v>7356831.028262177</v>
      </c>
    </row>
    <row r="11" spans="1:8" ht="12.75">
      <c r="A11" s="51" t="s">
        <v>11</v>
      </c>
      <c r="B11" s="6">
        <v>468</v>
      </c>
      <c r="C11" s="7">
        <f t="shared" si="0"/>
        <v>0.004391067742540815</v>
      </c>
      <c r="D11" s="6">
        <v>2136</v>
      </c>
      <c r="E11" s="7">
        <f t="shared" si="1"/>
        <v>0.003095181168083118</v>
      </c>
      <c r="F11" s="14">
        <v>4696047330</v>
      </c>
      <c r="G11" s="7">
        <f t="shared" si="2"/>
        <v>0.010413743570278064</v>
      </c>
      <c r="H11" s="14">
        <f t="shared" si="3"/>
        <v>2198524.0308988765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106580</v>
      </c>
      <c r="C13" s="11">
        <f t="shared" si="4"/>
        <v>1</v>
      </c>
      <c r="D13" s="10">
        <f t="shared" si="4"/>
        <v>690105</v>
      </c>
      <c r="E13" s="12">
        <f t="shared" si="4"/>
        <v>1</v>
      </c>
      <c r="F13" s="15">
        <f t="shared" si="4"/>
        <v>450947087213</v>
      </c>
      <c r="G13" s="12">
        <f t="shared" si="4"/>
        <v>1</v>
      </c>
      <c r="H13" s="15">
        <f>F13/D13</f>
        <v>653447.0656103056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48712</v>
      </c>
      <c r="C16" s="7">
        <f aca="true" t="shared" si="5" ref="C16:C22">B16/B$24</f>
        <v>0.9092809676696781</v>
      </c>
      <c r="D16" s="6">
        <v>157703</v>
      </c>
      <c r="E16" s="7">
        <f aca="true" t="shared" si="6" ref="E16:E22">D16/D$24</f>
        <v>0.8301206468185455</v>
      </c>
      <c r="F16" s="20">
        <v>39019319000</v>
      </c>
      <c r="G16" s="7">
        <f aca="true" t="shared" si="7" ref="G16:G22">F16/F$24</f>
        <v>0.5366400998591605</v>
      </c>
      <c r="H16" s="20">
        <f aca="true" t="shared" si="8" ref="H16:H22">IF(D16=0,"-",+F16/D16)</f>
        <v>247422.8074291548</v>
      </c>
      <c r="J16" s="8"/>
      <c r="M16" s="1"/>
      <c r="N16" s="1"/>
    </row>
    <row r="17" spans="1:14" ht="12.75">
      <c r="A17" s="1" t="s">
        <v>6</v>
      </c>
      <c r="B17" s="6">
        <v>568</v>
      </c>
      <c r="C17" s="7">
        <f t="shared" si="5"/>
        <v>0.01060255357276189</v>
      </c>
      <c r="D17" s="6">
        <v>1790</v>
      </c>
      <c r="E17" s="7">
        <f t="shared" si="6"/>
        <v>0.009422242809618057</v>
      </c>
      <c r="F17" s="20">
        <v>907635000</v>
      </c>
      <c r="G17" s="7">
        <f t="shared" si="7"/>
        <v>0.012482876419131485</v>
      </c>
      <c r="H17" s="20">
        <f t="shared" si="8"/>
        <v>507058.6592178771</v>
      </c>
      <c r="J17" s="8"/>
      <c r="M17" s="1"/>
      <c r="N17" s="1"/>
    </row>
    <row r="18" spans="1:14" ht="12.75">
      <c r="A18" s="1" t="s">
        <v>7</v>
      </c>
      <c r="B18" s="6">
        <v>62</v>
      </c>
      <c r="C18" s="7">
        <f t="shared" si="5"/>
        <v>0.0011573209885761219</v>
      </c>
      <c r="D18" s="6">
        <v>126</v>
      </c>
      <c r="E18" s="7">
        <f t="shared" si="6"/>
        <v>0.0006632416726323325</v>
      </c>
      <c r="F18" s="20">
        <v>108656000</v>
      </c>
      <c r="G18" s="7">
        <f t="shared" si="7"/>
        <v>0.0014943665903112491</v>
      </c>
      <c r="H18" s="20">
        <f t="shared" si="8"/>
        <v>862349.2063492064</v>
      </c>
      <c r="J18" s="8"/>
      <c r="M18" s="1"/>
      <c r="N18" s="1"/>
    </row>
    <row r="19" spans="1:14" ht="12.75">
      <c r="A19" s="1" t="s">
        <v>8</v>
      </c>
      <c r="B19" s="6">
        <v>142</v>
      </c>
      <c r="C19" s="7">
        <f t="shared" si="5"/>
        <v>0.0026506383931904727</v>
      </c>
      <c r="D19" s="6">
        <v>722</v>
      </c>
      <c r="E19" s="7">
        <f t="shared" si="6"/>
        <v>0.0038004800606392386</v>
      </c>
      <c r="F19" s="20">
        <v>360470000</v>
      </c>
      <c r="G19" s="7">
        <f t="shared" si="7"/>
        <v>0.004957612325223604</v>
      </c>
      <c r="H19" s="20">
        <f t="shared" si="8"/>
        <v>499265.9279778393</v>
      </c>
      <c r="J19" s="8"/>
      <c r="M19" s="1"/>
      <c r="N19" s="1"/>
    </row>
    <row r="20" spans="1:14" ht="12.75">
      <c r="A20" s="1" t="s">
        <v>9</v>
      </c>
      <c r="B20" s="6">
        <v>3963</v>
      </c>
      <c r="C20" s="7">
        <f t="shared" si="5"/>
        <v>0.0739752109310834</v>
      </c>
      <c r="D20" s="6">
        <v>28950</v>
      </c>
      <c r="E20" s="7">
        <f t="shared" si="6"/>
        <v>0.1523876700214764</v>
      </c>
      <c r="F20" s="20">
        <v>31327824000</v>
      </c>
      <c r="G20" s="7">
        <f t="shared" si="7"/>
        <v>0.43085750932070865</v>
      </c>
      <c r="H20" s="20">
        <f t="shared" si="8"/>
        <v>1082135.5440414508</v>
      </c>
      <c r="J20" s="8"/>
      <c r="M20" s="1"/>
      <c r="N20" s="1"/>
    </row>
    <row r="21" spans="1:14" ht="12.75">
      <c r="A21" s="1" t="s">
        <v>10</v>
      </c>
      <c r="B21" s="6">
        <v>25</v>
      </c>
      <c r="C21" s="7">
        <f t="shared" si="5"/>
        <v>0.0004666616889419846</v>
      </c>
      <c r="D21" s="6">
        <v>91</v>
      </c>
      <c r="E21" s="7">
        <f t="shared" si="6"/>
        <v>0.0004790078746789068</v>
      </c>
      <c r="F21" s="20">
        <v>111458000</v>
      </c>
      <c r="G21" s="7">
        <f t="shared" si="7"/>
        <v>0.0015329030281154396</v>
      </c>
      <c r="H21" s="20">
        <f t="shared" si="8"/>
        <v>1224813.1868131869</v>
      </c>
      <c r="J21" s="8"/>
      <c r="M21" s="1"/>
      <c r="N21" s="1"/>
    </row>
    <row r="22" spans="1:14" ht="12.75">
      <c r="A22" s="1" t="s">
        <v>11</v>
      </c>
      <c r="B22" s="6">
        <v>100</v>
      </c>
      <c r="C22" s="7">
        <f t="shared" si="5"/>
        <v>0.0018666467557679385</v>
      </c>
      <c r="D22" s="6">
        <v>594</v>
      </c>
      <c r="E22" s="7">
        <f t="shared" si="6"/>
        <v>0.0031267107424095674</v>
      </c>
      <c r="F22" s="20">
        <v>875043000</v>
      </c>
      <c r="G22" s="7">
        <f t="shared" si="7"/>
        <v>0.012034632457349124</v>
      </c>
      <c r="H22" s="20">
        <f t="shared" si="8"/>
        <v>1473136.3636363635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53572</v>
      </c>
      <c r="C24" s="11">
        <f t="shared" si="9"/>
        <v>0.9999999999999999</v>
      </c>
      <c r="D24" s="10">
        <f t="shared" si="9"/>
        <v>189976</v>
      </c>
      <c r="E24" s="11">
        <f t="shared" si="9"/>
        <v>0.9999999999999999</v>
      </c>
      <c r="F24" s="21">
        <f t="shared" si="9"/>
        <v>72710405000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93815</v>
      </c>
      <c r="C27" s="7">
        <f>B27/B$35</f>
        <v>0.8844964456093376</v>
      </c>
      <c r="D27" s="6">
        <v>367927</v>
      </c>
      <c r="E27" s="7">
        <f>D27/D$35</f>
        <v>0.7356641986367517</v>
      </c>
      <c r="F27" s="20">
        <v>77768266062</v>
      </c>
      <c r="G27" s="7">
        <f>F27/F$35</f>
        <v>0.2056074138737438</v>
      </c>
      <c r="H27" s="20">
        <f aca="true" t="shared" si="10" ref="H27:H33">IF(D27=0,"-",+F27/D27)</f>
        <v>211368.739075958</v>
      </c>
      <c r="J27" s="8"/>
    </row>
    <row r="28" spans="1:10" ht="12.75">
      <c r="A28" s="1" t="s">
        <v>6</v>
      </c>
      <c r="B28" s="6">
        <v>1414</v>
      </c>
      <c r="C28" s="7">
        <f aca="true" t="shared" si="11" ref="C28:C33">B28/B$35</f>
        <v>0.013331322007052213</v>
      </c>
      <c r="D28" s="6">
        <v>5382</v>
      </c>
      <c r="E28" s="7">
        <f aca="true" t="shared" si="12" ref="E28:E33">D28/D$35</f>
        <v>0.010761223604310088</v>
      </c>
      <c r="F28" s="20">
        <v>5694414323</v>
      </c>
      <c r="G28" s="7">
        <f aca="true" t="shared" si="13" ref="G28:G33">F28/F$35</f>
        <v>0.015055161465786258</v>
      </c>
      <c r="H28" s="20">
        <f t="shared" si="10"/>
        <v>1058047.997584541</v>
      </c>
      <c r="J28" s="8"/>
    </row>
    <row r="29" spans="1:10" ht="12.75">
      <c r="A29" s="1" t="s">
        <v>7</v>
      </c>
      <c r="B29" s="6">
        <v>193</v>
      </c>
      <c r="C29" s="7">
        <f t="shared" si="11"/>
        <v>0.0018196217449512567</v>
      </c>
      <c r="D29" s="6">
        <v>458</v>
      </c>
      <c r="E29" s="7">
        <f t="shared" si="12"/>
        <v>0.0009157637329568971</v>
      </c>
      <c r="F29" s="20">
        <v>743545525</v>
      </c>
      <c r="G29" s="7">
        <f t="shared" si="13"/>
        <v>0.001965820767699311</v>
      </c>
      <c r="H29" s="20">
        <f t="shared" si="10"/>
        <v>1623461.844978166</v>
      </c>
      <c r="J29" s="8"/>
    </row>
    <row r="30" spans="1:10" ht="12.75">
      <c r="A30" s="1" t="s">
        <v>8</v>
      </c>
      <c r="B30" s="6">
        <v>292</v>
      </c>
      <c r="C30" s="7">
        <f t="shared" si="11"/>
        <v>0.0027530028472837666</v>
      </c>
      <c r="D30" s="6">
        <v>2699</v>
      </c>
      <c r="E30" s="7">
        <f t="shared" si="12"/>
        <v>0.005396607675219794</v>
      </c>
      <c r="F30" s="20">
        <v>1625300000</v>
      </c>
      <c r="G30" s="7">
        <f t="shared" si="13"/>
        <v>0.004297044883353565</v>
      </c>
      <c r="H30" s="20">
        <f t="shared" si="10"/>
        <v>602185.9948128937</v>
      </c>
      <c r="J30" s="8"/>
    </row>
    <row r="31" spans="1:10" ht="12.75">
      <c r="A31" s="1" t="s">
        <v>9</v>
      </c>
      <c r="B31" s="6">
        <v>9158</v>
      </c>
      <c r="C31" s="7">
        <f t="shared" si="11"/>
        <v>0.08634246601172854</v>
      </c>
      <c r="D31" s="6">
        <v>120549</v>
      </c>
      <c r="E31" s="7">
        <f t="shared" si="12"/>
        <v>0.24103581276030783</v>
      </c>
      <c r="F31" s="20">
        <v>276461199973</v>
      </c>
      <c r="G31" s="7">
        <f t="shared" si="13"/>
        <v>0.7309211744230397</v>
      </c>
      <c r="H31" s="20">
        <f t="shared" si="10"/>
        <v>2293351.2511343933</v>
      </c>
      <c r="J31" s="8"/>
    </row>
    <row r="32" spans="1:10" ht="12.75">
      <c r="A32" s="1" t="s">
        <v>10</v>
      </c>
      <c r="B32" s="6">
        <v>728</v>
      </c>
      <c r="C32" s="7">
        <f t="shared" si="11"/>
        <v>0.006863650934323911</v>
      </c>
      <c r="D32" s="6">
        <v>1572</v>
      </c>
      <c r="E32" s="7">
        <f t="shared" si="12"/>
        <v>0.0031431890572232364</v>
      </c>
      <c r="F32" s="20">
        <v>12122952000</v>
      </c>
      <c r="G32" s="7">
        <f t="shared" si="13"/>
        <v>0.03205123291868631</v>
      </c>
      <c r="H32" s="20">
        <f t="shared" si="10"/>
        <v>7711801.526717558</v>
      </c>
      <c r="J32" s="8"/>
    </row>
    <row r="33" spans="1:10" ht="12.75">
      <c r="A33" s="1" t="s">
        <v>11</v>
      </c>
      <c r="B33" s="6">
        <v>466</v>
      </c>
      <c r="C33" s="7">
        <f t="shared" si="11"/>
        <v>0.004393490845322723</v>
      </c>
      <c r="D33" s="6">
        <v>1542</v>
      </c>
      <c r="E33" s="7">
        <f t="shared" si="12"/>
        <v>0.0030832045332304264</v>
      </c>
      <c r="F33" s="20">
        <v>3821004330</v>
      </c>
      <c r="G33" s="7">
        <f t="shared" si="13"/>
        <v>0.010102151667691083</v>
      </c>
      <c r="H33" s="20">
        <f t="shared" si="10"/>
        <v>2477953.521400778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106066</v>
      </c>
      <c r="C35" s="11">
        <f t="shared" si="14"/>
        <v>1</v>
      </c>
      <c r="D35" s="10">
        <f t="shared" si="14"/>
        <v>500129</v>
      </c>
      <c r="E35" s="11">
        <f t="shared" si="14"/>
        <v>0.9999999999999999</v>
      </c>
      <c r="F35" s="21">
        <f t="shared" si="14"/>
        <v>378236682213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86816</v>
      </c>
      <c r="C38" s="7">
        <f aca="true" t="shared" si="15" ref="C38:C44">B38/B$46</f>
        <v>0.8825903522594418</v>
      </c>
      <c r="D38" s="6">
        <v>265414</v>
      </c>
      <c r="E38" s="7">
        <f aca="true" t="shared" si="16" ref="E38:E44">D38/D$46</f>
        <v>0.7787032663323955</v>
      </c>
      <c r="F38" s="20">
        <v>50397361410</v>
      </c>
      <c r="G38" s="7">
        <f aca="true" t="shared" si="17" ref="G38:G44">F38/F$46</f>
        <v>0.235093505975416</v>
      </c>
      <c r="H38" s="20">
        <f aca="true" t="shared" si="18" ref="H38:H44">IF(D38=0,"-",+F38/D38)</f>
        <v>189882.07634111238</v>
      </c>
      <c r="J38" s="8"/>
      <c r="N38" s="1"/>
    </row>
    <row r="39" spans="1:14" ht="12.75">
      <c r="A39" s="1" t="s">
        <v>6</v>
      </c>
      <c r="B39" s="6">
        <v>1358</v>
      </c>
      <c r="C39" s="7">
        <f t="shared" si="15"/>
        <v>0.01380572358054186</v>
      </c>
      <c r="D39" s="6">
        <v>4828</v>
      </c>
      <c r="E39" s="7">
        <f t="shared" si="16"/>
        <v>0.014164962548519691</v>
      </c>
      <c r="F39" s="20">
        <v>4336147866</v>
      </c>
      <c r="G39" s="7">
        <f t="shared" si="17"/>
        <v>0.020227253485605813</v>
      </c>
      <c r="H39" s="20">
        <f t="shared" si="18"/>
        <v>898125.075807788</v>
      </c>
      <c r="J39" s="8"/>
      <c r="N39" s="1"/>
    </row>
    <row r="40" spans="1:14" ht="12.75">
      <c r="A40" s="1" t="s">
        <v>7</v>
      </c>
      <c r="B40" s="6">
        <v>187</v>
      </c>
      <c r="C40" s="7">
        <f t="shared" si="15"/>
        <v>0.0019010827021806536</v>
      </c>
      <c r="D40" s="6">
        <v>420</v>
      </c>
      <c r="E40" s="7">
        <f t="shared" si="16"/>
        <v>0.0012322461206251596</v>
      </c>
      <c r="F40" s="20">
        <v>683920525</v>
      </c>
      <c r="G40" s="7">
        <f t="shared" si="17"/>
        <v>0.0031903510329192282</v>
      </c>
      <c r="H40" s="20">
        <f t="shared" si="18"/>
        <v>1628382.2023809524</v>
      </c>
      <c r="J40" s="8"/>
      <c r="N40" s="1"/>
    </row>
    <row r="41" spans="1:14" ht="12.75">
      <c r="A41" s="1" t="s">
        <v>8</v>
      </c>
      <c r="B41" s="6">
        <v>271</v>
      </c>
      <c r="C41" s="7">
        <f t="shared" si="15"/>
        <v>0.0027550449855131397</v>
      </c>
      <c r="D41" s="6">
        <v>2053</v>
      </c>
      <c r="E41" s="7">
        <f t="shared" si="16"/>
        <v>0.006023336394389173</v>
      </c>
      <c r="F41" s="20">
        <v>1266571000</v>
      </c>
      <c r="G41" s="7">
        <f t="shared" si="17"/>
        <v>0.005908297748653675</v>
      </c>
      <c r="H41" s="20">
        <f t="shared" si="18"/>
        <v>616936.678032148</v>
      </c>
      <c r="J41" s="8"/>
      <c r="N41" s="1"/>
    </row>
    <row r="42" spans="1:14" ht="12.75">
      <c r="A42" s="1" t="s">
        <v>9</v>
      </c>
      <c r="B42" s="6">
        <v>8630</v>
      </c>
      <c r="C42" s="7">
        <f t="shared" si="15"/>
        <v>0.08773445839475423</v>
      </c>
      <c r="D42" s="6">
        <v>66138</v>
      </c>
      <c r="E42" s="7">
        <f t="shared" si="16"/>
        <v>0.19404355696644476</v>
      </c>
      <c r="F42" s="20">
        <v>146717359614</v>
      </c>
      <c r="G42" s="7">
        <f t="shared" si="17"/>
        <v>0.684406831907416</v>
      </c>
      <c r="H42" s="20">
        <f t="shared" si="18"/>
        <v>2218351.924975052</v>
      </c>
      <c r="J42" s="8"/>
      <c r="N42" s="1"/>
    </row>
    <row r="43" spans="1:14" ht="12.75">
      <c r="A43" s="1" t="s">
        <v>10</v>
      </c>
      <c r="B43" s="6">
        <v>709</v>
      </c>
      <c r="C43" s="7">
        <f t="shared" si="15"/>
        <v>0.007207848320032532</v>
      </c>
      <c r="D43" s="6">
        <v>1127</v>
      </c>
      <c r="E43" s="7">
        <f t="shared" si="16"/>
        <v>0.003306527090344178</v>
      </c>
      <c r="F43" s="20">
        <v>8563684000</v>
      </c>
      <c r="G43" s="7">
        <f t="shared" si="17"/>
        <v>0.039947855191206416</v>
      </c>
      <c r="H43" s="20">
        <f t="shared" si="18"/>
        <v>7598654.835847382</v>
      </c>
      <c r="J43" s="8"/>
      <c r="N43" s="1"/>
    </row>
    <row r="44" spans="1:14" ht="12.75">
      <c r="A44" s="1" t="s">
        <v>11</v>
      </c>
      <c r="B44" s="6">
        <v>394</v>
      </c>
      <c r="C44" s="7">
        <f t="shared" si="15"/>
        <v>0.004005489757535709</v>
      </c>
      <c r="D44" s="6">
        <v>861</v>
      </c>
      <c r="E44" s="7">
        <f t="shared" si="16"/>
        <v>0.002526104547281577</v>
      </c>
      <c r="F44" s="20">
        <v>2406514684</v>
      </c>
      <c r="G44" s="7">
        <f t="shared" si="17"/>
        <v>0.011225904658782817</v>
      </c>
      <c r="H44" s="20">
        <f t="shared" si="18"/>
        <v>2795022.861788618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98365</v>
      </c>
      <c r="C46" s="11">
        <f t="shared" si="19"/>
        <v>1</v>
      </c>
      <c r="D46" s="10">
        <f t="shared" si="19"/>
        <v>340841</v>
      </c>
      <c r="E46" s="11">
        <f t="shared" si="19"/>
        <v>0.9999999999999999</v>
      </c>
      <c r="F46" s="10">
        <f t="shared" si="19"/>
        <v>214371559099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66804</v>
      </c>
      <c r="C49" s="7">
        <f aca="true" t="shared" si="20" ref="C49:C55">B49/B$57</f>
        <v>0.8799841928472634</v>
      </c>
      <c r="D49" s="6">
        <v>102513</v>
      </c>
      <c r="E49" s="7">
        <f aca="true" t="shared" si="21" ref="E49:E55">D49/D$57</f>
        <v>0.6435701371101401</v>
      </c>
      <c r="F49" s="20">
        <v>27370904652</v>
      </c>
      <c r="G49" s="7">
        <f aca="true" t="shared" si="22" ref="G49:G55">F49/F$57</f>
        <v>0.167033131467263</v>
      </c>
      <c r="H49" s="20">
        <f aca="true" t="shared" si="23" ref="H49:H55">IF(D49=0,"-",+F49/D49)</f>
        <v>266999.3527845249</v>
      </c>
      <c r="J49" s="8"/>
      <c r="N49" s="1"/>
    </row>
    <row r="50" spans="1:14" ht="12.75">
      <c r="A50" s="1" t="s">
        <v>6</v>
      </c>
      <c r="B50" s="6">
        <v>432</v>
      </c>
      <c r="C50" s="7">
        <f t="shared" si="20"/>
        <v>0.005690574985180794</v>
      </c>
      <c r="D50" s="6">
        <v>554</v>
      </c>
      <c r="E50" s="7">
        <f t="shared" si="21"/>
        <v>0.0034779769976394956</v>
      </c>
      <c r="F50" s="20">
        <v>1358266457</v>
      </c>
      <c r="G50" s="7">
        <f t="shared" si="22"/>
        <v>0.008288929524405643</v>
      </c>
      <c r="H50" s="20">
        <f t="shared" si="23"/>
        <v>2451744.5072202166</v>
      </c>
      <c r="J50" s="8"/>
      <c r="N50" s="1"/>
    </row>
    <row r="51" spans="1:14" ht="12.75">
      <c r="A51" s="1" t="s">
        <v>7</v>
      </c>
      <c r="B51" s="6">
        <v>27</v>
      </c>
      <c r="C51" s="7">
        <f t="shared" si="20"/>
        <v>0.00035566093657379963</v>
      </c>
      <c r="D51" s="6">
        <v>38</v>
      </c>
      <c r="E51" s="7">
        <f t="shared" si="21"/>
        <v>0.0002385615991160665</v>
      </c>
      <c r="F51" s="20">
        <v>59625000</v>
      </c>
      <c r="G51" s="7">
        <f t="shared" si="22"/>
        <v>0.00036386632412633186</v>
      </c>
      <c r="H51" s="20">
        <f t="shared" si="23"/>
        <v>1569078.9473684211</v>
      </c>
      <c r="J51" s="8"/>
      <c r="N51" s="1"/>
    </row>
    <row r="52" spans="1:14" ht="12.75">
      <c r="A52" s="1" t="s">
        <v>8</v>
      </c>
      <c r="B52" s="6">
        <v>234</v>
      </c>
      <c r="C52" s="7">
        <f t="shared" si="20"/>
        <v>0.003082394783639597</v>
      </c>
      <c r="D52" s="6">
        <v>646</v>
      </c>
      <c r="E52" s="7">
        <f t="shared" si="21"/>
        <v>0.00405554718497313</v>
      </c>
      <c r="F52" s="20">
        <v>358729000</v>
      </c>
      <c r="G52" s="7">
        <f t="shared" si="22"/>
        <v>0.0021891723704405017</v>
      </c>
      <c r="H52" s="20">
        <f t="shared" si="23"/>
        <v>555308.0495356037</v>
      </c>
      <c r="J52" s="8"/>
      <c r="N52" s="1"/>
    </row>
    <row r="53" spans="1:14" ht="12.75">
      <c r="A53" s="1" t="s">
        <v>9</v>
      </c>
      <c r="B53" s="6">
        <v>7764</v>
      </c>
      <c r="C53" s="7">
        <f t="shared" si="20"/>
        <v>0.10227227820588816</v>
      </c>
      <c r="D53" s="6">
        <v>54411</v>
      </c>
      <c r="E53" s="7">
        <f t="shared" si="21"/>
        <v>0.341588820250113</v>
      </c>
      <c r="F53" s="20">
        <v>129743840359</v>
      </c>
      <c r="G53" s="7">
        <f t="shared" si="22"/>
        <v>0.7917721470769468</v>
      </c>
      <c r="H53" s="20">
        <f t="shared" si="23"/>
        <v>2384514.902482954</v>
      </c>
      <c r="J53" s="8"/>
      <c r="N53" s="1"/>
    </row>
    <row r="54" spans="1:14" ht="12.75">
      <c r="A54" s="1" t="s">
        <v>10</v>
      </c>
      <c r="B54" s="6">
        <v>389</v>
      </c>
      <c r="C54" s="7">
        <f t="shared" si="20"/>
        <v>0.005124152012118817</v>
      </c>
      <c r="D54" s="6">
        <v>445</v>
      </c>
      <c r="E54" s="7">
        <f t="shared" si="21"/>
        <v>0.0027936818843855155</v>
      </c>
      <c r="F54" s="20">
        <v>3559268000</v>
      </c>
      <c r="G54" s="7">
        <f t="shared" si="22"/>
        <v>0.021720717211580393</v>
      </c>
      <c r="H54" s="20">
        <f t="shared" si="23"/>
        <v>7998355.056179775</v>
      </c>
      <c r="J54" s="8"/>
      <c r="N54" s="1"/>
    </row>
    <row r="55" spans="1:14" ht="12.75">
      <c r="A55" s="1" t="s">
        <v>11</v>
      </c>
      <c r="B55" s="6">
        <v>265</v>
      </c>
      <c r="C55" s="7">
        <f t="shared" si="20"/>
        <v>0.003490746229335441</v>
      </c>
      <c r="D55" s="6">
        <v>681</v>
      </c>
      <c r="E55" s="7">
        <f t="shared" si="21"/>
        <v>0.004275274973632666</v>
      </c>
      <c r="F55" s="20">
        <v>1414489646</v>
      </c>
      <c r="G55" s="7">
        <f t="shared" si="22"/>
        <v>0.008632036025237341</v>
      </c>
      <c r="H55" s="20">
        <f t="shared" si="23"/>
        <v>2077077.3069016153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75915</v>
      </c>
      <c r="C57" s="11">
        <f t="shared" si="24"/>
        <v>0.9999999999999999</v>
      </c>
      <c r="D57" s="10">
        <f t="shared" si="24"/>
        <v>159288</v>
      </c>
      <c r="E57" s="11">
        <f t="shared" si="24"/>
        <v>1</v>
      </c>
      <c r="F57" s="10">
        <f t="shared" si="24"/>
        <v>163865123114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2006-09-07T13:14:39Z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